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Desktop/"/>
    </mc:Choice>
  </mc:AlternateContent>
  <xr:revisionPtr revIDLastSave="2" documentId="8_{87C58279-4468-449F-8683-4E7CB7005EE5}" xr6:coauthVersionLast="47" xr6:coauthVersionMax="47" xr10:uidLastSave="{CD440B29-7DD7-488B-9C0A-B8A8E7F7CD40}"/>
  <bookViews>
    <workbookView xWindow="-120" yWindow="-120" windowWidth="20730" windowHeight="11160" xr2:uid="{0BFD6317-09EE-47E8-8009-016CA9E6B879}"/>
  </bookViews>
  <sheets>
    <sheet name="Aplicaciones Financieras Marzo " sheetId="1" r:id="rId1"/>
  </sheets>
  <externalReferences>
    <externalReference r:id="rId2"/>
    <externalReference r:id="rId3"/>
  </externalReferences>
  <definedNames>
    <definedName name="_xlnm.Print_Area" localSheetId="0">'Aplicaciones Financieras Marzo '!$A$1:$F$70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58" i="1" s="1"/>
  <c r="D59" i="1"/>
  <c r="D58" i="1" s="1"/>
  <c r="C59" i="1"/>
  <c r="C58" i="1" s="1"/>
  <c r="B58" i="1"/>
  <c r="E57" i="1"/>
  <c r="F57" i="1" s="1"/>
  <c r="F56" i="1"/>
  <c r="E56" i="1"/>
  <c r="F55" i="1"/>
  <c r="E55" i="1"/>
  <c r="E54" i="1"/>
  <c r="F54" i="1" s="1"/>
  <c r="E53" i="1"/>
  <c r="E50" i="1" s="1"/>
  <c r="F52" i="1"/>
  <c r="E52" i="1"/>
  <c r="E51" i="1"/>
  <c r="D51" i="1"/>
  <c r="C51" i="1"/>
  <c r="C50" i="1" s="1"/>
  <c r="F50" i="1" s="1"/>
  <c r="D50" i="1"/>
  <c r="B50" i="1"/>
  <c r="E49" i="1"/>
  <c r="E47" i="1" s="1"/>
  <c r="D49" i="1"/>
  <c r="E48" i="1"/>
  <c r="D48" i="1"/>
  <c r="C48" i="1"/>
  <c r="C47" i="1" s="1"/>
  <c r="B47" i="1"/>
  <c r="E46" i="1"/>
  <c r="E45" i="1" s="1"/>
  <c r="D46" i="1"/>
  <c r="C46" i="1"/>
  <c r="C45" i="1" s="1"/>
  <c r="D45" i="1"/>
  <c r="B45" i="1"/>
  <c r="E44" i="1"/>
  <c r="C44" i="1"/>
  <c r="F44" i="1" s="1"/>
  <c r="F43" i="1"/>
  <c r="E43" i="1"/>
  <c r="C43" i="1"/>
  <c r="E42" i="1"/>
  <c r="F42" i="1" s="1"/>
  <c r="F41" i="1"/>
  <c r="E41" i="1"/>
  <c r="E40" i="1"/>
  <c r="F40" i="1" s="1"/>
  <c r="E39" i="1"/>
  <c r="F39" i="1" s="1"/>
  <c r="E38" i="1"/>
  <c r="E36" i="1" s="1"/>
  <c r="E37" i="1"/>
  <c r="C37" i="1"/>
  <c r="D36" i="1"/>
  <c r="B36" i="1"/>
  <c r="F35" i="1"/>
  <c r="E35" i="1"/>
  <c r="E34" i="1"/>
  <c r="F34" i="1" s="1"/>
  <c r="C34" i="1"/>
  <c r="E33" i="1"/>
  <c r="F33" i="1" s="1"/>
  <c r="E32" i="1"/>
  <c r="C32" i="1"/>
  <c r="E31" i="1"/>
  <c r="F31" i="1" s="1"/>
  <c r="E30" i="1"/>
  <c r="C30" i="1"/>
  <c r="F30" i="1" s="1"/>
  <c r="E29" i="1"/>
  <c r="F29" i="1" s="1"/>
  <c r="C29" i="1"/>
  <c r="E28" i="1"/>
  <c r="C28" i="1"/>
  <c r="E27" i="1"/>
  <c r="C27" i="1"/>
  <c r="F27" i="1" s="1"/>
  <c r="D26" i="1"/>
  <c r="C26" i="1"/>
  <c r="B26" i="1"/>
  <c r="E25" i="1"/>
  <c r="D25" i="1"/>
  <c r="F25" i="1" s="1"/>
  <c r="E24" i="1"/>
  <c r="D24" i="1"/>
  <c r="F24" i="1" s="1"/>
  <c r="E23" i="1"/>
  <c r="D23" i="1"/>
  <c r="F23" i="1" s="1"/>
  <c r="E22" i="1"/>
  <c r="D22" i="1"/>
  <c r="C22" i="1"/>
  <c r="E21" i="1"/>
  <c r="F21" i="1" s="1"/>
  <c r="D21" i="1"/>
  <c r="C21" i="1"/>
  <c r="B20" i="1"/>
  <c r="B60" i="1" s="1"/>
  <c r="F19" i="1"/>
  <c r="F18" i="1"/>
  <c r="D17" i="1"/>
  <c r="C17" i="1"/>
  <c r="F16" i="1"/>
  <c r="F15" i="1"/>
  <c r="E15" i="1"/>
  <c r="D15" i="1"/>
  <c r="C15" i="1"/>
  <c r="B15" i="1"/>
  <c r="F14" i="1"/>
  <c r="F13" i="1"/>
  <c r="E12" i="1"/>
  <c r="F12" i="1" s="1"/>
  <c r="D12" i="1"/>
  <c r="C12" i="1"/>
  <c r="B12" i="1"/>
  <c r="B17" i="1" s="1"/>
  <c r="F49" i="1" l="1"/>
  <c r="C20" i="1"/>
  <c r="F32" i="1"/>
  <c r="C36" i="1"/>
  <c r="F36" i="1" s="1"/>
  <c r="D47" i="1"/>
  <c r="F47" i="1" s="1"/>
  <c r="E26" i="1"/>
  <c r="F26" i="1" s="1"/>
  <c r="F22" i="1"/>
  <c r="F28" i="1"/>
  <c r="F37" i="1"/>
  <c r="F51" i="1"/>
  <c r="F45" i="1"/>
  <c r="F17" i="1"/>
  <c r="C60" i="1"/>
  <c r="D20" i="1"/>
  <c r="D60" i="1" s="1"/>
  <c r="E20" i="1"/>
  <c r="E60" i="1" s="1"/>
  <c r="E17" i="1"/>
  <c r="F48" i="1"/>
  <c r="F53" i="1"/>
  <c r="F59" i="1"/>
  <c r="F58" i="1" s="1"/>
  <c r="F46" i="1"/>
  <c r="F38" i="1"/>
  <c r="F20" i="1" l="1"/>
  <c r="F60" i="1" s="1"/>
</calcChain>
</file>

<file path=xl/sharedStrings.xml><?xml version="1.0" encoding="utf-8"?>
<sst xmlns="http://schemas.openxmlformats.org/spreadsheetml/2006/main" count="65" uniqueCount="65">
  <si>
    <t xml:space="preserve">                                                                                                  </t>
  </si>
  <si>
    <t xml:space="preserve"> FONDO PATRIMONIAL DE LAS EMPRESAS REFORMADAS</t>
  </si>
  <si>
    <t>Año 2024</t>
  </si>
  <si>
    <t xml:space="preserve"> Ejecución de Ingresos y Gastos y Aplicaciones Financieras </t>
  </si>
  <si>
    <t xml:space="preserve">Detalle </t>
  </si>
  <si>
    <t>Presupesto Aprobado</t>
  </si>
  <si>
    <t xml:space="preserve">Enero </t>
  </si>
  <si>
    <t>Febrero</t>
  </si>
  <si>
    <t>Marzo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</si>
  <si>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</si>
  <si>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</si>
  <si>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</si>
  <si>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</si>
  <si>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</si>
  <si>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</si>
  <si>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</si>
  <si>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</si>
  <si>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</si>
  <si>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</si>
  <si>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</si>
  <si>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</si>
  <si>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</si>
  <si>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</si>
  <si>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</si>
  <si>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</si>
  <si>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</si>
  <si>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</si>
  <si>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</si>
  <si>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</si>
  <si>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</si>
  <si>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</si>
  <si>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</si>
  <si>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</si>
  <si>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</si>
  <si>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</si>
  <si>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</si>
  <si>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</si>
  <si>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</si>
  <si>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</si>
  <si>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</si>
  <si>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</si>
  <si>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 y Productos Químicos</t>
  </si>
  <si>
    <t>2.3.9 - Productos y Útiles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</si>
  <si>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</si>
  <si>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</si>
  <si>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</si>
  <si>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</si>
  <si>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</si>
  <si>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2.6 - BIENES MUEBLES, INMUEBLES E INTANGIBLES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</si>
  <si>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</si>
  <si>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</si>
  <si>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</si>
  <si>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</si>
  <si>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</si>
  <si>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2.6.8 - Bienes Intangibles</t>
  </si>
  <si>
    <t>2.6.9 - Edif. Estructuras Obj. Valor</t>
  </si>
  <si>
    <t>2.7 - OBRAS</t>
  </si>
  <si>
    <t>2.7.1 - Obras en Edificaciones</t>
  </si>
  <si>
    <t>Total Gastos</t>
  </si>
  <si>
    <t xml:space="preserve">                         Claudio Marte</t>
  </si>
  <si>
    <t xml:space="preserve">                         Marleny Medrano</t>
  </si>
  <si>
    <t xml:space="preserve">           Encargado División Presupuesto</t>
  </si>
  <si>
    <t xml:space="preserve">          Directora Administrativa y Financiera</t>
  </si>
  <si>
    <t xml:space="preserve">                    José E. Florentino</t>
  </si>
  <si>
    <t xml:space="preserve">                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</si>
</sst>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1"/>
      <color theme="1"/>
      <name val="Museo Sans 100"/>
      <family val="3"/>
    </font>
    <font>
      <b/>
      <sz val="14"/>
      <name val="Museo Sans 100"/>
      <family val="3"/>
    </font>
    <font>
      <b/>
      <sz val="14"/>
      <color theme="1"/>
      <name val="Museo Sans 100"/>
      <family val="3"/>
    </font>
    <font>
      <b/>
      <sz val="12"/>
      <color theme="1"/>
      <name val="Museo Sans 100"/>
      <family val="3"/>
    </font>
    <font>
      <b/>
      <sz val="11"/>
      <color theme="1"/>
      <name val="Museo Sans 100"/>
      <family val="3"/>
    </font>
    <font>
      <sz val="10"/>
      <name val="Arial"/>
      <family val="2"/>
    </font>
    <font>
      <sz val="12"/>
      <color theme="1"/>
      <name val="Museo Sans 100"/>
      <family val="3"/>
    </font>
    <font>
      <b/>
      <sz val="11"/>
      <name val="Museo Sans 100"/>
      <family val="3"/>
    </font>
    <font>
      <sz val="10"/>
      <color theme="1"/>
      <name val="Museo Sans 100"/>
      <family val="3"/>
    </font>
    <font>
      <b/>
      <sz val="12"/>
      <name val="Museo Sans 100"/>
      <family val="3"/>
    </font>
    <font>
      <b/>
      <sz val="10"/>
      <color theme="1"/>
      <name val="Museo Sans 100"/>
      <family val="3"/>
    </font>
    <font>
      <sz val="10"/>
      <color rgb="FFFF0000"/>
      <name val="Museo Sans 100"/>
      <family val="3"/>
    </font>
    <font>
      <sz val="14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/>
    </xf>
    <xf numFmtId="43" fontId="7" fillId="0" borderId="11" xfId="1" applyFont="1" applyBorder="1" applyAlignment="1">
      <alignment horizontal="center"/>
    </xf>
    <xf numFmtId="43" fontId="7" fillId="0" borderId="12" xfId="1" applyFont="1" applyBorder="1" applyAlignment="1">
      <alignment horizontal="center"/>
    </xf>
    <xf numFmtId="0" fontId="7" fillId="0" borderId="0" xfId="0" applyFont="1"/>
    <xf numFmtId="0" fontId="5" fillId="0" borderId="13" xfId="0" applyFont="1" applyBorder="1" applyAlignment="1">
      <alignment horizontal="left" wrapText="1"/>
    </xf>
    <xf numFmtId="43" fontId="5" fillId="0" borderId="14" xfId="1" applyFont="1" applyBorder="1" applyAlignment="1">
      <alignment horizontal="right" wrapText="1"/>
    </xf>
    <xf numFmtId="43" fontId="1" fillId="0" borderId="0" xfId="0" applyNumberFormat="1" applyFont="1"/>
    <xf numFmtId="43" fontId="8" fillId="0" borderId="0" xfId="0" applyNumberFormat="1" applyFont="1"/>
    <xf numFmtId="0" fontId="9" fillId="0" borderId="13" xfId="0" applyFont="1" applyBorder="1" applyAlignment="1">
      <alignment horizontal="left"/>
    </xf>
    <xf numFmtId="43" fontId="9" fillId="0" borderId="14" xfId="1" applyFont="1" applyBorder="1" applyAlignment="1">
      <alignment horizontal="right"/>
    </xf>
    <xf numFmtId="43" fontId="9" fillId="0" borderId="15" xfId="1" applyFont="1" applyBorder="1" applyAlignment="1">
      <alignment horizontal="right"/>
    </xf>
    <xf numFmtId="0" fontId="9" fillId="0" borderId="0" xfId="0" applyFont="1"/>
    <xf numFmtId="43" fontId="9" fillId="0" borderId="0" xfId="0" applyNumberFormat="1" applyFont="1"/>
    <xf numFmtId="0" fontId="4" fillId="0" borderId="13" xfId="0" applyFont="1" applyBorder="1" applyAlignment="1">
      <alignment horizontal="center"/>
    </xf>
    <xf numFmtId="43" fontId="4" fillId="0" borderId="14" xfId="1" applyFont="1" applyBorder="1" applyAlignment="1">
      <alignment horizontal="right"/>
    </xf>
    <xf numFmtId="43" fontId="7" fillId="0" borderId="0" xfId="0" applyNumberFormat="1" applyFont="1"/>
    <xf numFmtId="43" fontId="10" fillId="0" borderId="0" xfId="0" applyNumberFormat="1" applyFont="1"/>
    <xf numFmtId="0" fontId="5" fillId="0" borderId="13" xfId="0" applyFont="1" applyBorder="1" applyAlignment="1">
      <alignment horizontal="center"/>
    </xf>
    <xf numFmtId="43" fontId="11" fillId="0" borderId="14" xfId="1" applyFont="1" applyBorder="1" applyAlignment="1">
      <alignment horizontal="right"/>
    </xf>
    <xf numFmtId="43" fontId="11" fillId="0" borderId="15" xfId="1" applyFont="1" applyBorder="1" applyAlignment="1">
      <alignment horizontal="right"/>
    </xf>
    <xf numFmtId="0" fontId="4" fillId="0" borderId="13" xfId="0" applyFont="1" applyBorder="1" applyAlignment="1">
      <alignment horizontal="center" vertical="center" wrapText="1"/>
    </xf>
    <xf numFmtId="43" fontId="4" fillId="0" borderId="14" xfId="1" applyFont="1" applyBorder="1" applyAlignment="1">
      <alignment horizontal="right" wrapText="1"/>
    </xf>
    <xf numFmtId="43" fontId="4" fillId="0" borderId="15" xfId="1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43" fontId="9" fillId="0" borderId="14" xfId="1" applyFont="1" applyBorder="1" applyAlignment="1">
      <alignment horizontal="right" wrapText="1"/>
    </xf>
    <xf numFmtId="43" fontId="9" fillId="0" borderId="15" xfId="1" applyFont="1" applyBorder="1" applyAlignment="1">
      <alignment horizontal="right" wrapText="1"/>
    </xf>
    <xf numFmtId="43" fontId="9" fillId="0" borderId="14" xfId="1" applyFont="1" applyFill="1" applyBorder="1" applyAlignment="1">
      <alignment horizontal="right" wrapText="1"/>
    </xf>
    <xf numFmtId="43" fontId="9" fillId="0" borderId="15" xfId="1" applyFont="1" applyFill="1" applyBorder="1" applyAlignment="1">
      <alignment horizontal="right" wrapText="1"/>
    </xf>
    <xf numFmtId="0" fontId="9" fillId="0" borderId="13" xfId="0" applyFont="1" applyBorder="1" applyAlignment="1">
      <alignment horizontal="left" wrapText="1"/>
    </xf>
    <xf numFmtId="43" fontId="12" fillId="0" borderId="0" xfId="0" applyNumberFormat="1" applyFont="1"/>
    <xf numFmtId="0" fontId="4" fillId="3" borderId="6" xfId="0" applyFont="1" applyFill="1" applyBorder="1" applyAlignment="1">
      <alignment horizontal="left"/>
    </xf>
    <xf numFmtId="43" fontId="4" fillId="3" borderId="7" xfId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43" fontId="1" fillId="0" borderId="0" xfId="1" applyFont="1"/>
    <xf numFmtId="43" fontId="7" fillId="0" borderId="0" xfId="1" applyFont="1"/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9" fillId="0" borderId="0" xfId="0" applyNumberFormat="1" applyFont="1" applyAlignment="1">
      <alignment vertical="center" wrapText="1"/>
    </xf>
    <xf numFmtId="164" fontId="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1003788</xdr:colOff>
      <xdr:row>0</xdr:row>
      <xdr:rowOff>19051</xdr:rowOff>
    </xdr:from>
    <xdr:to>
      <xdr:col>3</xdr:col>
      <xdr:colOff>439615</xdr:colOff>
      <xdr:row>5</xdr:row>
      <xdr:rowOff>28575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15DFD2B2-7852-4187-B4AD-7FF346EB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3263" y="19051"/>
          <a:ext cx="2321902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76200</xdr:rowOff>
    </xdr:from>
    <xdr:to>
      <xdr:col>0</xdr:col>
      <xdr:colOff>2210819</xdr:colOff>
      <xdr:row>4</xdr:row>
      <xdr:rowOff>47625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4261AEB8-8D90-46FF-AF4A-E6A68F9E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191769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-my.sharepoint.com/personal/cmarte_fonper_gov_do/Documents/Desktop/Aplicaciones%20Financieras%20Marzo.xlsx" TargetMode="External"/><Relationship Id="rId1" Type="http://schemas.openxmlformats.org/officeDocument/2006/relationships/externalLinkPath" Target="Aplicaciones%20Financieras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 Apl Finc. Enero"/>
      <sheetName val="Formato Presentacion En"/>
      <sheetName val="Aplicaciones Financieras Enero"/>
      <sheetName val=" Detalle Ejecucion Enero 24"/>
      <sheetName val="Modificacion Presupuestaria (2)"/>
      <sheetName val="Presupuesto Aprobado 2023 (3)"/>
      <sheetName val="Presupuesto Aprobado"/>
      <sheetName val="Modificacion Presupuestaria"/>
      <sheetName val="Justificaciones "/>
      <sheetName val="Formato Presentacion Feb 24"/>
      <sheetName val="Aplicaciones Financieras Feb 24"/>
      <sheetName val="Detalle Ejecucion Febrero 2 (2)"/>
      <sheetName val="Detalle Ejecucion Marzo 24"/>
      <sheetName val="Formato Presentacion Marz 24 "/>
      <sheetName val="Aplicaciones Financieras Marzo "/>
      <sheetName val="Caja Chica "/>
      <sheetName val="Detalle Ejecución Abril 24 "/>
      <sheetName val="Ejecucion Proyectos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23"/>
      <sheetName val="Formato Presentacion Julio (2)"/>
      <sheetName val="Formato Presentacion Julio"/>
      <sheetName val="Aplicaciones Financieras Julio"/>
      <sheetName val="Detalle de Ejecucion Agosto 23"/>
      <sheetName val="Formato Presentacion Agosto (2)"/>
      <sheetName val="Formato Presentacion Sept"/>
      <sheetName val="Notas Sobre la Ejecucion"/>
      <sheetName val="Detalle Ejecucion Sept 23"/>
      <sheetName val="Presentacion Apl Finc  Sep"/>
      <sheetName val="Detalle de Ejecucion Octubr (2)"/>
      <sheetName val="Presentacion Apl Finc Oct."/>
      <sheetName val="Presentacion Apl Finc Nov. "/>
      <sheetName val="Formato de Presentacion Oct (2)"/>
      <sheetName val="Formato de Presentacion Octubre"/>
      <sheetName val="Detalle de Ejecución Noviembre"/>
      <sheetName val="Detalle de Ejecución Diciembre"/>
      <sheetName val="Formato Presentación Noviem (2)"/>
      <sheetName val="Formato Presentación Diciembre"/>
      <sheetName val="Aplicaciones Financieras Nov"/>
      <sheetName val="Presentacion Act FinTabac D (2)"/>
      <sheetName val="Presentacion Act FinTabac Dic. "/>
      <sheetName val="Aplicaciones Financieras Ene-Oc"/>
      <sheetName val="Formato Presentacion Mayo"/>
      <sheetName val="Secuencial Cheques"/>
      <sheetName val="Hoja4"/>
      <sheetName val="Referencias de Precios"/>
      <sheetName val="Plantilla Ingresos Egresos"/>
      <sheetName val="Soporte Incentivo Desemp."/>
      <sheetName val="Conrol Cuentas por Pagar"/>
      <sheetName val="ENE-DIC 2021 (2)"/>
      <sheetName val="Certificacines Recurrentes"/>
      <sheetName val="Monto Productos"/>
      <sheetName val="ENE-DIC 2021"/>
      <sheetName val="Codetel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  <sheetName val="Hoja5"/>
      <sheetName val="Analisis  y Notas Presup 2023"/>
    </sheetNames>
    <sheetDataSet>
      <sheetData sheetId="0"/>
      <sheetData sheetId="1">
        <row r="14">
          <cell r="E14">
            <v>8567197.4199999999</v>
          </cell>
        </row>
        <row r="20">
          <cell r="E20">
            <v>851222.48</v>
          </cell>
        </row>
      </sheetData>
      <sheetData sheetId="2"/>
      <sheetData sheetId="3">
        <row r="33">
          <cell r="E33">
            <v>2134281.4299999997</v>
          </cell>
        </row>
        <row r="92">
          <cell r="E92">
            <v>0</v>
          </cell>
        </row>
        <row r="97">
          <cell r="E97">
            <v>1022803.21</v>
          </cell>
        </row>
        <row r="106">
          <cell r="E106">
            <v>228</v>
          </cell>
        </row>
        <row r="126">
          <cell r="E126">
            <v>911849.16</v>
          </cell>
        </row>
        <row r="151">
          <cell r="E151">
            <v>3651457.33</v>
          </cell>
        </row>
        <row r="200">
          <cell r="E200">
            <v>85083.610000000015</v>
          </cell>
        </row>
        <row r="270">
          <cell r="E270">
            <v>696891</v>
          </cell>
        </row>
        <row r="283">
          <cell r="E283">
            <v>298858.68</v>
          </cell>
        </row>
        <row r="322">
          <cell r="E322">
            <v>657670.77</v>
          </cell>
        </row>
        <row r="337">
          <cell r="E337">
            <v>650097.11</v>
          </cell>
        </row>
        <row r="343">
          <cell r="E343">
            <v>57832.98</v>
          </cell>
        </row>
        <row r="380">
          <cell r="E380">
            <v>10586626.98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E15">
            <v>8321686.6699999999</v>
          </cell>
        </row>
        <row r="31">
          <cell r="E31">
            <v>2378164.71</v>
          </cell>
        </row>
        <row r="62">
          <cell r="E62">
            <v>25254.400000000001</v>
          </cell>
        </row>
        <row r="69">
          <cell r="E69">
            <v>249012.1</v>
          </cell>
        </row>
        <row r="79">
          <cell r="E79">
            <v>1129490.55</v>
          </cell>
        </row>
        <row r="329">
          <cell r="E329">
            <v>1429854.1199999999</v>
          </cell>
        </row>
        <row r="336">
          <cell r="E336">
            <v>63801721.340000004</v>
          </cell>
        </row>
        <row r="344">
          <cell r="E344">
            <v>286800.01</v>
          </cell>
        </row>
        <row r="381">
          <cell r="E381">
            <v>7667790.9400000004</v>
          </cell>
        </row>
      </sheetData>
      <sheetData sheetId="12">
        <row r="15">
          <cell r="E15">
            <v>9306919.8300000001</v>
          </cell>
        </row>
        <row r="155">
          <cell r="E155">
            <v>2505319.7799999998</v>
          </cell>
        </row>
        <row r="287">
          <cell r="E287">
            <v>1542040</v>
          </cell>
        </row>
        <row r="298">
          <cell r="E298">
            <v>1499540</v>
          </cell>
        </row>
        <row r="328">
          <cell r="E328">
            <v>0</v>
          </cell>
        </row>
        <row r="342">
          <cell r="E342">
            <v>8824558.0499999989</v>
          </cell>
        </row>
        <row r="356">
          <cell r="E356">
            <v>56900860.670000002</v>
          </cell>
        </row>
        <row r="364">
          <cell r="E364">
            <v>0</v>
          </cell>
        </row>
      </sheetData>
      <sheetData sheetId="13" refreshError="1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licaciones Financieras Marzo "/>
      <sheetName val="Formato Presentacion Mar 24 (D)"/>
    </sheetNames>
    <sheetDataSet>
      <sheetData sheetId="0"/>
      <sheetData sheetId="1">
        <row r="15">
          <cell r="E15">
            <v>9306919.8300000001</v>
          </cell>
        </row>
        <row r="16">
          <cell r="E16">
            <v>2265489.48</v>
          </cell>
        </row>
        <row r="17">
          <cell r="E17">
            <v>885598.88</v>
          </cell>
        </row>
        <row r="18">
          <cell r="E18">
            <v>436894.33</v>
          </cell>
        </row>
        <row r="19">
          <cell r="E19">
            <v>1138292.1299999999</v>
          </cell>
        </row>
        <row r="21">
          <cell r="E21">
            <v>854012.27</v>
          </cell>
        </row>
        <row r="22">
          <cell r="E22">
            <v>271400</v>
          </cell>
        </row>
        <row r="23">
          <cell r="E23">
            <v>473254.56</v>
          </cell>
        </row>
        <row r="24">
          <cell r="E24">
            <v>264</v>
          </cell>
        </row>
        <row r="25">
          <cell r="E25">
            <v>0</v>
          </cell>
        </row>
        <row r="26">
          <cell r="E26">
            <v>727963.21</v>
          </cell>
        </row>
        <row r="27">
          <cell r="E27">
            <v>162740.95000000001</v>
          </cell>
        </row>
        <row r="29">
          <cell r="E29">
            <v>0</v>
          </cell>
        </row>
        <row r="31">
          <cell r="E31">
            <v>67739.64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13797.5</v>
          </cell>
        </row>
        <row r="35">
          <cell r="E35">
            <v>0</v>
          </cell>
        </row>
        <row r="36">
          <cell r="E36">
            <v>0</v>
          </cell>
        </row>
        <row r="40">
          <cell r="E40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8189127.8100000005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490C-FE5A-428A-9F22-EFD8CF1A6E16}">
  <dimension ref="A1:J82"/>
  <sheetViews>
    <sheetView tabSelected="1" topLeftCell="C51" zoomScale="130" zoomScaleNormal="130" workbookViewId="0">
      <selection activeCell="D60" sqref="D60"/>
    </sheetView>
  </sheetViews>
  <sheetFormatPr baseColWidth="10" defaultColWidth="9.140625" defaultRowHeight="15" x14ac:dyDescent="0.25"/>
  <cols>
    <col min="1" max="1" width="51.28515625" style="4" customWidth="1"/>
    <col min="2" max="2" width="23.140625" style="4" customWidth="1"/>
    <col min="3" max="3" width="20.140625" style="4" customWidth="1"/>
    <col min="4" max="5" width="18.85546875" style="4" customWidth="1"/>
    <col min="6" max="6" width="21" style="4" customWidth="1"/>
    <col min="7" max="7" width="24.42578125" style="4" customWidth="1"/>
    <col min="8" max="8" width="27.85546875" style="4" customWidth="1"/>
    <col min="9" max="9" width="9.140625" style="4"/>
    <col min="10" max="10" width="21.7109375" style="4" bestFit="1" customWidth="1"/>
    <col min="11" max="16384" width="9.140625" style="4"/>
  </cols>
  <sheetData>
    <row r="1" spans="1:8" x14ac:dyDescent="0.25">
      <c r="A1" s="1"/>
      <c r="B1" s="2"/>
      <c r="C1" s="2"/>
      <c r="D1" s="2"/>
      <c r="E1" s="2"/>
      <c r="F1" s="3"/>
    </row>
    <row r="2" spans="1:8" x14ac:dyDescent="0.25">
      <c r="A2" s="5" t="s">
        <v>0</v>
      </c>
      <c r="F2" s="6"/>
    </row>
    <row r="3" spans="1:8" x14ac:dyDescent="0.25">
      <c r="A3" s="5"/>
      <c r="F3" s="6"/>
    </row>
    <row r="4" spans="1:8" x14ac:dyDescent="0.25">
      <c r="A4" s="5"/>
      <c r="F4" s="6"/>
    </row>
    <row r="5" spans="1:8" x14ac:dyDescent="0.25">
      <c r="A5" s="5"/>
      <c r="F5" s="6"/>
    </row>
    <row r="6" spans="1:8" x14ac:dyDescent="0.25">
      <c r="A6" s="5"/>
      <c r="F6" s="6"/>
    </row>
    <row r="7" spans="1:8" ht="17.25" customHeight="1" x14ac:dyDescent="0.3">
      <c r="A7" s="7" t="s">
        <v>1</v>
      </c>
      <c r="B7" s="8"/>
      <c r="C7" s="8"/>
      <c r="D7" s="8"/>
      <c r="E7" s="8"/>
      <c r="F7" s="9"/>
    </row>
    <row r="8" spans="1:8" ht="18" customHeight="1" x14ac:dyDescent="0.25">
      <c r="A8" s="10" t="s">
        <v>2</v>
      </c>
      <c r="B8" s="11"/>
      <c r="C8" s="11"/>
      <c r="D8" s="11"/>
      <c r="E8" s="11"/>
      <c r="F8" s="12"/>
    </row>
    <row r="9" spans="1:8" ht="21.95" customHeight="1" thickBot="1" x14ac:dyDescent="0.3">
      <c r="A9" s="10" t="s">
        <v>3</v>
      </c>
      <c r="B9" s="11"/>
      <c r="C9" s="11"/>
      <c r="D9" s="11"/>
      <c r="E9" s="11"/>
      <c r="F9" s="12"/>
    </row>
    <row r="10" spans="1:8" ht="18" customHeight="1" thickBot="1" x14ac:dyDescent="0.3">
      <c r="A10" s="13" t="s">
        <v>4</v>
      </c>
      <c r="B10" s="14" t="s">
        <v>5</v>
      </c>
      <c r="C10" s="14" t="s">
        <v>6</v>
      </c>
      <c r="D10" s="15" t="s">
        <v>7</v>
      </c>
      <c r="E10" s="15" t="s">
        <v>8</v>
      </c>
      <c r="F10" s="15" t="s">
        <v>9</v>
      </c>
    </row>
    <row r="11" spans="1:8" s="20" customFormat="1" ht="18" customHeight="1" x14ac:dyDescent="0.25">
      <c r="A11" s="16" t="s">
        <v>10</v>
      </c>
      <c r="B11" s="17"/>
      <c r="C11" s="18"/>
      <c r="D11" s="19"/>
      <c r="E11" s="19"/>
      <c r="F11" s="19"/>
    </row>
    <row r="12" spans="1:8" ht="15" customHeight="1" x14ac:dyDescent="0.25">
      <c r="A12" s="21" t="s">
        <v>11</v>
      </c>
      <c r="B12" s="22">
        <f>B13+B14</f>
        <v>2131900000</v>
      </c>
      <c r="C12" s="22">
        <f t="shared" ref="C12:E12" si="0">C13+C14</f>
        <v>784403928.50999999</v>
      </c>
      <c r="D12" s="22">
        <f t="shared" si="0"/>
        <v>11321993.32</v>
      </c>
      <c r="E12" s="22">
        <f t="shared" si="0"/>
        <v>16678689.34</v>
      </c>
      <c r="F12" s="22">
        <f>SUM(C12:E12)</f>
        <v>812404611.17000008</v>
      </c>
      <c r="G12" s="23"/>
      <c r="H12" s="24"/>
    </row>
    <row r="13" spans="1:8" s="28" customFormat="1" ht="15" customHeight="1" x14ac:dyDescent="0.2">
      <c r="A13" s="25" t="s">
        <v>12</v>
      </c>
      <c r="B13" s="26">
        <v>2091900000</v>
      </c>
      <c r="C13" s="26">
        <v>769791379</v>
      </c>
      <c r="D13" s="27">
        <v>0</v>
      </c>
      <c r="E13" s="27">
        <v>0</v>
      </c>
      <c r="F13" s="27">
        <f t="shared" ref="F13:F16" si="1">SUM(C13:E13)</f>
        <v>769791379</v>
      </c>
      <c r="H13" s="29"/>
    </row>
    <row r="14" spans="1:8" s="28" customFormat="1" ht="15" customHeight="1" x14ac:dyDescent="0.2">
      <c r="A14" s="25" t="s">
        <v>13</v>
      </c>
      <c r="B14" s="26">
        <v>40000000</v>
      </c>
      <c r="C14" s="26">
        <v>14612549.51</v>
      </c>
      <c r="D14" s="27">
        <v>11321993.32</v>
      </c>
      <c r="E14" s="27">
        <v>16678689.34</v>
      </c>
      <c r="F14" s="27">
        <f>SUM(C14:E14)</f>
        <v>42613232.170000002</v>
      </c>
      <c r="H14" s="29"/>
    </row>
    <row r="15" spans="1:8" ht="15" customHeight="1" x14ac:dyDescent="0.25">
      <c r="A15" s="21" t="s">
        <v>14</v>
      </c>
      <c r="B15" s="22">
        <f>B16</f>
        <v>1780948360</v>
      </c>
      <c r="C15" s="22">
        <f t="shared" ref="C15:E15" si="2">C16</f>
        <v>480077.4</v>
      </c>
      <c r="D15" s="22">
        <f t="shared" si="2"/>
        <v>220726</v>
      </c>
      <c r="E15" s="22">
        <f t="shared" si="2"/>
        <v>239650</v>
      </c>
      <c r="F15" s="27">
        <f>SUM(C15:E15)</f>
        <v>940453.4</v>
      </c>
      <c r="G15" s="23"/>
      <c r="H15" s="24"/>
    </row>
    <row r="16" spans="1:8" s="28" customFormat="1" ht="15" customHeight="1" x14ac:dyDescent="0.2">
      <c r="A16" s="25" t="s">
        <v>15</v>
      </c>
      <c r="B16" s="26">
        <v>1780948360</v>
      </c>
      <c r="C16" s="26">
        <v>480077.4</v>
      </c>
      <c r="D16" s="27">
        <v>220726</v>
      </c>
      <c r="E16" s="27">
        <v>239650</v>
      </c>
      <c r="F16" s="27">
        <f t="shared" si="1"/>
        <v>940453.4</v>
      </c>
      <c r="G16" s="29"/>
      <c r="H16" s="29"/>
    </row>
    <row r="17" spans="1:10" s="20" customFormat="1" ht="15.75" customHeight="1" x14ac:dyDescent="0.25">
      <c r="A17" s="30" t="s">
        <v>16</v>
      </c>
      <c r="B17" s="31">
        <f>B12+B15</f>
        <v>3912848360</v>
      </c>
      <c r="C17" s="31">
        <f t="shared" ref="C17" si="3">C12+C15</f>
        <v>784884005.90999997</v>
      </c>
      <c r="D17" s="31">
        <f>D12+D15</f>
        <v>11542719.32</v>
      </c>
      <c r="E17" s="31">
        <f>+E15+E12</f>
        <v>16918339.34</v>
      </c>
      <c r="F17" s="22">
        <f>SUM(C17:E17)</f>
        <v>813345064.57000005</v>
      </c>
      <c r="G17" s="32"/>
      <c r="H17" s="33"/>
      <c r="J17" s="32"/>
    </row>
    <row r="18" spans="1:10" ht="15" customHeight="1" x14ac:dyDescent="0.25">
      <c r="A18" s="34"/>
      <c r="B18" s="35"/>
      <c r="C18" s="35"/>
      <c r="D18" s="36"/>
      <c r="E18" s="36"/>
      <c r="F18" s="27">
        <f t="shared" ref="F18:F57" si="4">SUM(C18:E18)</f>
        <v>0</v>
      </c>
      <c r="H18" s="29"/>
      <c r="J18" s="32"/>
    </row>
    <row r="19" spans="1:10" s="40" customFormat="1" ht="15.75" customHeight="1" x14ac:dyDescent="0.25">
      <c r="A19" s="37" t="s">
        <v>17</v>
      </c>
      <c r="B19" s="38"/>
      <c r="C19" s="38"/>
      <c r="D19" s="38"/>
      <c r="E19" s="39"/>
      <c r="F19" s="27">
        <f t="shared" si="4"/>
        <v>0</v>
      </c>
      <c r="G19" s="32"/>
      <c r="H19" s="33"/>
      <c r="J19" s="32"/>
    </row>
    <row r="20" spans="1:10" s="41" customFormat="1" ht="15.75" customHeight="1" x14ac:dyDescent="0.25">
      <c r="A20" s="21" t="s">
        <v>18</v>
      </c>
      <c r="B20" s="22">
        <f>SUM(B21:B25)</f>
        <v>350042500</v>
      </c>
      <c r="C20" s="22">
        <f t="shared" ref="C20:E20" si="5">SUM(C21:C25)</f>
        <v>11854652.59</v>
      </c>
      <c r="D20" s="22">
        <f t="shared" si="5"/>
        <v>12103608.43</v>
      </c>
      <c r="E20" s="22">
        <f t="shared" si="5"/>
        <v>14033194.650000002</v>
      </c>
      <c r="F20" s="22">
        <f t="shared" si="4"/>
        <v>37991455.670000002</v>
      </c>
      <c r="G20" s="23"/>
      <c r="H20" s="24"/>
      <c r="J20" s="23"/>
    </row>
    <row r="21" spans="1:10" s="28" customFormat="1" ht="15" customHeight="1" x14ac:dyDescent="0.2">
      <c r="A21" s="25" t="s">
        <v>19</v>
      </c>
      <c r="B21" s="42">
        <v>208495000</v>
      </c>
      <c r="C21" s="42">
        <f>('[1]Formato Presentacion En'!E14)</f>
        <v>8567197.4199999999</v>
      </c>
      <c r="D21" s="43">
        <f>('[1]Detalle Ejecucion Febrero 2 (2)'!E15)</f>
        <v>8321686.6699999999</v>
      </c>
      <c r="E21" s="43">
        <f>('[2]Formato Presentacion Mar 24 (D)'!E15)</f>
        <v>9306919.8300000001</v>
      </c>
      <c r="F21" s="27">
        <f t="shared" si="4"/>
        <v>26195803.920000002</v>
      </c>
      <c r="G21" s="29"/>
      <c r="H21" s="29"/>
      <c r="J21" s="29"/>
    </row>
    <row r="22" spans="1:10" s="28" customFormat="1" ht="15" customHeight="1" x14ac:dyDescent="0.2">
      <c r="A22" s="25" t="s">
        <v>20</v>
      </c>
      <c r="B22" s="42">
        <v>51895000</v>
      </c>
      <c r="C22" s="44">
        <f>('[1] Detalle Ejecucion Enero 24'!E33)</f>
        <v>2134281.4299999997</v>
      </c>
      <c r="D22" s="43">
        <f>('[1]Detalle Ejecucion Febrero 2 (2)'!E31)</f>
        <v>2378164.71</v>
      </c>
      <c r="E22" s="43">
        <f>('[2]Formato Presentacion Mar 24 (D)'!E16)</f>
        <v>2265489.48</v>
      </c>
      <c r="F22" s="27">
        <f t="shared" si="4"/>
        <v>6777935.6199999992</v>
      </c>
      <c r="G22" s="29"/>
      <c r="H22" s="29"/>
      <c r="J22" s="29"/>
    </row>
    <row r="23" spans="1:10" s="28" customFormat="1" ht="18" customHeight="1" x14ac:dyDescent="0.2">
      <c r="A23" s="25" t="s">
        <v>21</v>
      </c>
      <c r="B23" s="42">
        <v>5420000</v>
      </c>
      <c r="C23" s="43">
        <v>38156.910000000003</v>
      </c>
      <c r="D23" s="44">
        <f>('[1]Detalle Ejecucion Febrero 2 (2)'!E62)</f>
        <v>25254.400000000001</v>
      </c>
      <c r="E23" s="45">
        <f>('[2]Formato Presentacion Mar 24 (D)'!E17)</f>
        <v>885598.88</v>
      </c>
      <c r="F23" s="27">
        <f t="shared" si="4"/>
        <v>949010.19000000006</v>
      </c>
      <c r="G23" s="29"/>
      <c r="H23" s="29"/>
      <c r="J23" s="29"/>
    </row>
    <row r="24" spans="1:10" s="28" customFormat="1" ht="18" customHeight="1" x14ac:dyDescent="0.2">
      <c r="A24" s="25" t="s">
        <v>22</v>
      </c>
      <c r="B24" s="42">
        <v>58232500</v>
      </c>
      <c r="C24" s="42">
        <v>0</v>
      </c>
      <c r="D24" s="43">
        <f>('[1]Detalle Ejecucion Febrero 2 (2)'!E69)</f>
        <v>249012.1</v>
      </c>
      <c r="E24" s="43">
        <f>('[2]Formato Presentacion Mar 24 (D)'!E18)</f>
        <v>436894.33</v>
      </c>
      <c r="F24" s="27">
        <f t="shared" si="4"/>
        <v>685906.43</v>
      </c>
      <c r="G24" s="29"/>
      <c r="H24" s="29"/>
      <c r="J24" s="29"/>
    </row>
    <row r="25" spans="1:10" s="28" customFormat="1" ht="18" customHeight="1" x14ac:dyDescent="0.2">
      <c r="A25" s="25" t="s">
        <v>23</v>
      </c>
      <c r="B25" s="42">
        <v>26000000</v>
      </c>
      <c r="C25" s="42">
        <v>1115016.83</v>
      </c>
      <c r="D25" s="42">
        <f>('[1]Detalle Ejecucion Febrero 2 (2)'!E79)</f>
        <v>1129490.55</v>
      </c>
      <c r="E25" s="43">
        <f>('[2]Formato Presentacion Mar 24 (D)'!E19)</f>
        <v>1138292.1299999999</v>
      </c>
      <c r="F25" s="27">
        <f t="shared" si="4"/>
        <v>3382799.51</v>
      </c>
      <c r="G25" s="29"/>
      <c r="H25" s="29"/>
      <c r="J25" s="29"/>
    </row>
    <row r="26" spans="1:10" ht="15.75" customHeight="1" x14ac:dyDescent="0.25">
      <c r="A26" s="21" t="s">
        <v>24</v>
      </c>
      <c r="B26" s="22">
        <f>SUM(B27:B35)</f>
        <v>526664000</v>
      </c>
      <c r="C26" s="22">
        <f t="shared" ref="C26:D26" si="6">SUM(C27:C35)</f>
        <v>6529503.4199999999</v>
      </c>
      <c r="D26" s="22">
        <f t="shared" si="6"/>
        <v>4502907.2799999993</v>
      </c>
      <c r="E26" s="22">
        <f>SUM(E27:E35)</f>
        <v>4994954.7699999996</v>
      </c>
      <c r="F26" s="22">
        <f t="shared" si="4"/>
        <v>16027365.469999999</v>
      </c>
      <c r="G26" s="23"/>
      <c r="H26" s="24"/>
      <c r="J26" s="23"/>
    </row>
    <row r="27" spans="1:10" s="28" customFormat="1" ht="18" customHeight="1" x14ac:dyDescent="0.2">
      <c r="A27" s="25" t="s">
        <v>25</v>
      </c>
      <c r="B27" s="42">
        <v>17544000</v>
      </c>
      <c r="C27" s="43">
        <f>('[1]Formato Presentacion En'!E20)</f>
        <v>851222.48</v>
      </c>
      <c r="D27" s="42">
        <v>965160.21000000008</v>
      </c>
      <c r="E27" s="43">
        <f>('[2]Formato Presentacion Mar 24 (D)'!E21)</f>
        <v>854012.27</v>
      </c>
      <c r="F27" s="27">
        <f t="shared" si="4"/>
        <v>2670394.96</v>
      </c>
      <c r="G27" s="29"/>
      <c r="H27" s="29"/>
      <c r="J27" s="29"/>
    </row>
    <row r="28" spans="1:10" s="28" customFormat="1" ht="15.75" customHeight="1" x14ac:dyDescent="0.2">
      <c r="A28" s="46" t="s">
        <v>26</v>
      </c>
      <c r="B28" s="42">
        <v>80500000</v>
      </c>
      <c r="C28" s="42">
        <f>('[1] Detalle Ejecucion Enero 24'!E92)</f>
        <v>0</v>
      </c>
      <c r="D28" s="42">
        <v>204977.8</v>
      </c>
      <c r="E28" s="43">
        <f>('[2]Formato Presentacion Mar 24 (D)'!E22)</f>
        <v>271400</v>
      </c>
      <c r="F28" s="27">
        <f t="shared" si="4"/>
        <v>476377.8</v>
      </c>
      <c r="G28" s="29"/>
      <c r="H28" s="29"/>
      <c r="J28" s="29"/>
    </row>
    <row r="29" spans="1:10" s="28" customFormat="1" ht="18" customHeight="1" x14ac:dyDescent="0.2">
      <c r="A29" s="25" t="s">
        <v>27</v>
      </c>
      <c r="B29" s="42">
        <v>22440000</v>
      </c>
      <c r="C29" s="42">
        <f>('[1] Detalle Ejecucion Enero 24'!E97)</f>
        <v>1022803.21</v>
      </c>
      <c r="D29" s="42">
        <v>1093990</v>
      </c>
      <c r="E29" s="43">
        <f>('[2]Formato Presentacion Mar 24 (D)'!E23)</f>
        <v>473254.56</v>
      </c>
      <c r="F29" s="27">
        <f t="shared" si="4"/>
        <v>2590047.77</v>
      </c>
      <c r="G29" s="29"/>
      <c r="H29" s="47"/>
      <c r="J29" s="29"/>
    </row>
    <row r="30" spans="1:10" s="28" customFormat="1" ht="18" customHeight="1" x14ac:dyDescent="0.2">
      <c r="A30" s="25" t="s">
        <v>28</v>
      </c>
      <c r="B30" s="42">
        <v>900000</v>
      </c>
      <c r="C30" s="42">
        <f>('[1] Detalle Ejecucion Enero 24'!E106)</f>
        <v>228</v>
      </c>
      <c r="D30" s="42">
        <v>114</v>
      </c>
      <c r="E30" s="43">
        <f>('[2]Formato Presentacion Mar 24 (D)'!E24)</f>
        <v>264</v>
      </c>
      <c r="F30" s="27">
        <f t="shared" si="4"/>
        <v>606</v>
      </c>
      <c r="G30" s="29"/>
      <c r="H30" s="29"/>
      <c r="J30" s="29"/>
    </row>
    <row r="31" spans="1:10" s="28" customFormat="1" ht="18" customHeight="1" x14ac:dyDescent="0.2">
      <c r="A31" s="25" t="s">
        <v>29</v>
      </c>
      <c r="B31" s="42">
        <v>11800000</v>
      </c>
      <c r="C31" s="42">
        <v>91943.24</v>
      </c>
      <c r="D31" s="42">
        <v>0</v>
      </c>
      <c r="E31" s="43">
        <f>('[2]Formato Presentacion Mar 24 (D)'!E25)</f>
        <v>0</v>
      </c>
      <c r="F31" s="27">
        <f t="shared" si="4"/>
        <v>91943.24</v>
      </c>
      <c r="G31" s="29"/>
      <c r="H31" s="29"/>
      <c r="J31" s="29"/>
    </row>
    <row r="32" spans="1:10" s="28" customFormat="1" ht="18" customHeight="1" x14ac:dyDescent="0.2">
      <c r="A32" s="25" t="s">
        <v>30</v>
      </c>
      <c r="B32" s="42">
        <v>15590000</v>
      </c>
      <c r="C32" s="42">
        <f>('[1] Detalle Ejecucion Enero 24'!E126)</f>
        <v>911849.16</v>
      </c>
      <c r="D32" s="42">
        <v>729413.6399999999</v>
      </c>
      <c r="E32" s="43">
        <f>('[2]Formato Presentacion Mar 24 (D)'!E26)</f>
        <v>727963.21</v>
      </c>
      <c r="F32" s="27">
        <f t="shared" si="4"/>
        <v>2369226.0099999998</v>
      </c>
      <c r="G32" s="29"/>
      <c r="H32" s="29"/>
      <c r="J32" s="29"/>
    </row>
    <row r="33" spans="1:10" s="28" customFormat="1" ht="24.95" customHeight="1" x14ac:dyDescent="0.2">
      <c r="A33" s="46" t="s">
        <v>31</v>
      </c>
      <c r="B33" s="42">
        <v>76200000</v>
      </c>
      <c r="C33" s="42">
        <v>0</v>
      </c>
      <c r="D33" s="42">
        <v>290043.5</v>
      </c>
      <c r="E33" s="43">
        <f>('[2]Formato Presentacion Mar 24 (D)'!E27)</f>
        <v>162740.95000000001</v>
      </c>
      <c r="F33" s="27">
        <f t="shared" si="4"/>
        <v>452784.45</v>
      </c>
      <c r="G33" s="29"/>
      <c r="H33" s="29"/>
      <c r="J33" s="29"/>
    </row>
    <row r="34" spans="1:10" s="28" customFormat="1" ht="18" customHeight="1" x14ac:dyDescent="0.2">
      <c r="A34" s="46" t="s">
        <v>32</v>
      </c>
      <c r="B34" s="42">
        <v>294690000</v>
      </c>
      <c r="C34" s="42">
        <f>('[1] Detalle Ejecucion Enero 24'!E151)</f>
        <v>3651457.33</v>
      </c>
      <c r="D34" s="42">
        <v>1005019.25</v>
      </c>
      <c r="E34" s="43">
        <f>('[1]Detalle Ejecucion Marzo 24'!E155)</f>
        <v>2505319.7799999998</v>
      </c>
      <c r="F34" s="27">
        <f t="shared" si="4"/>
        <v>7161796.3599999994</v>
      </c>
      <c r="G34" s="29"/>
      <c r="H34" s="29"/>
      <c r="J34" s="29"/>
    </row>
    <row r="35" spans="1:10" s="28" customFormat="1" ht="18" customHeight="1" x14ac:dyDescent="0.2">
      <c r="A35" s="25" t="s">
        <v>33</v>
      </c>
      <c r="B35" s="42">
        <v>7000000</v>
      </c>
      <c r="C35" s="42">
        <v>0</v>
      </c>
      <c r="D35" s="42">
        <v>214188.88</v>
      </c>
      <c r="E35" s="43">
        <f>'[2]Formato Presentacion Mar 24 (D)'!E29</f>
        <v>0</v>
      </c>
      <c r="F35" s="27">
        <f t="shared" si="4"/>
        <v>214188.88</v>
      </c>
      <c r="G35" s="29"/>
      <c r="H35" s="29"/>
      <c r="J35" s="29"/>
    </row>
    <row r="36" spans="1:10" ht="15.75" customHeight="1" x14ac:dyDescent="0.25">
      <c r="A36" s="21" t="s">
        <v>34</v>
      </c>
      <c r="B36" s="22">
        <f>SUM(B37:B44)</f>
        <v>37826817</v>
      </c>
      <c r="C36" s="22">
        <f t="shared" ref="C36:E36" si="7">SUM(C37:C44)</f>
        <v>1080833.29</v>
      </c>
      <c r="D36" s="22">
        <f t="shared" si="7"/>
        <v>2846483.06</v>
      </c>
      <c r="E36" s="22">
        <f t="shared" si="7"/>
        <v>3123117.1399999997</v>
      </c>
      <c r="F36" s="22">
        <f t="shared" si="4"/>
        <v>7050433.4900000002</v>
      </c>
      <c r="G36" s="23"/>
      <c r="H36" s="24"/>
      <c r="J36" s="23"/>
    </row>
    <row r="37" spans="1:10" s="28" customFormat="1" ht="18" customHeight="1" x14ac:dyDescent="0.2">
      <c r="A37" s="25" t="s">
        <v>35</v>
      </c>
      <c r="B37" s="42">
        <v>3550000</v>
      </c>
      <c r="C37" s="42">
        <f>('[1] Detalle Ejecucion Enero 24'!E200)</f>
        <v>85083.610000000015</v>
      </c>
      <c r="D37" s="43">
        <v>437595.59</v>
      </c>
      <c r="E37" s="43">
        <f>('[2]Formato Presentacion Mar 24 (D)'!E31)</f>
        <v>67739.64</v>
      </c>
      <c r="F37" s="27">
        <f t="shared" si="4"/>
        <v>590418.84000000008</v>
      </c>
      <c r="G37" s="29"/>
      <c r="H37" s="29"/>
      <c r="J37" s="29"/>
    </row>
    <row r="38" spans="1:10" s="28" customFormat="1" ht="18" customHeight="1" x14ac:dyDescent="0.2">
      <c r="A38" s="46" t="s">
        <v>36</v>
      </c>
      <c r="B38" s="42">
        <v>4700000</v>
      </c>
      <c r="C38" s="42">
        <v>0</v>
      </c>
      <c r="D38" s="43">
        <v>0</v>
      </c>
      <c r="E38" s="43">
        <f>('[2]Formato Presentacion Mar 24 (D)'!E32)</f>
        <v>0</v>
      </c>
      <c r="F38" s="27">
        <f t="shared" si="4"/>
        <v>0</v>
      </c>
      <c r="G38" s="29"/>
      <c r="H38" s="29"/>
      <c r="J38" s="29"/>
    </row>
    <row r="39" spans="1:10" s="28" customFormat="1" ht="18" customHeight="1" x14ac:dyDescent="0.2">
      <c r="A39" s="46" t="s">
        <v>37</v>
      </c>
      <c r="B39" s="42">
        <v>1800000</v>
      </c>
      <c r="C39" s="42">
        <v>0</v>
      </c>
      <c r="D39" s="43">
        <v>11100</v>
      </c>
      <c r="E39" s="43">
        <f>('[2]Formato Presentacion Mar 24 (D)'!E33)</f>
        <v>0</v>
      </c>
      <c r="F39" s="27">
        <f>SUM(C39:E39)</f>
        <v>11100</v>
      </c>
      <c r="G39" s="29"/>
      <c r="H39" s="29"/>
      <c r="J39" s="29"/>
    </row>
    <row r="40" spans="1:10" s="28" customFormat="1" ht="18" customHeight="1" x14ac:dyDescent="0.2">
      <c r="A40" s="25" t="s">
        <v>38</v>
      </c>
      <c r="B40" s="42">
        <v>200000</v>
      </c>
      <c r="C40" s="42">
        <v>0</v>
      </c>
      <c r="D40" s="43">
        <v>0</v>
      </c>
      <c r="E40" s="43">
        <f>'[2]Formato Presentacion Mar 24 (D)'!E34</f>
        <v>13797.5</v>
      </c>
      <c r="F40" s="27">
        <f>SUM(C40:E40)</f>
        <v>13797.5</v>
      </c>
      <c r="G40" s="29"/>
      <c r="H40" s="29"/>
      <c r="J40" s="29"/>
    </row>
    <row r="41" spans="1:10" s="28" customFormat="1" ht="15.75" customHeight="1" x14ac:dyDescent="0.2">
      <c r="A41" s="46" t="s">
        <v>39</v>
      </c>
      <c r="B41" s="42">
        <v>1000000</v>
      </c>
      <c r="C41" s="42">
        <v>0</v>
      </c>
      <c r="D41" s="43">
        <v>0</v>
      </c>
      <c r="E41" s="43">
        <f>('[2]Formato Presentacion Mar 24 (D)'!E35)</f>
        <v>0</v>
      </c>
      <c r="F41" s="27">
        <f t="shared" si="4"/>
        <v>0</v>
      </c>
      <c r="G41" s="29"/>
      <c r="H41" s="29"/>
      <c r="J41" s="29"/>
    </row>
    <row r="42" spans="1:10" s="28" customFormat="1" ht="18" customHeight="1" x14ac:dyDescent="0.2">
      <c r="A42" s="25" t="s">
        <v>40</v>
      </c>
      <c r="B42" s="42">
        <v>150000</v>
      </c>
      <c r="C42" s="42">
        <v>0</v>
      </c>
      <c r="D42" s="43">
        <v>0</v>
      </c>
      <c r="E42" s="43">
        <f>('[2]Formato Presentacion Mar 24 (D)'!E36)</f>
        <v>0</v>
      </c>
      <c r="F42" s="27">
        <f t="shared" si="4"/>
        <v>0</v>
      </c>
      <c r="G42" s="29"/>
      <c r="H42" s="29"/>
      <c r="J42" s="29"/>
    </row>
    <row r="43" spans="1:10" s="28" customFormat="1" ht="16.5" customHeight="1" x14ac:dyDescent="0.2">
      <c r="A43" s="46" t="s">
        <v>41</v>
      </c>
      <c r="B43" s="42">
        <v>13690000</v>
      </c>
      <c r="C43" s="42">
        <f>('[1] Detalle Ejecucion Enero 24'!E270)</f>
        <v>696891</v>
      </c>
      <c r="D43" s="43">
        <v>692040</v>
      </c>
      <c r="E43" s="43">
        <f>('[1]Detalle Ejecucion Marzo 24'!E287)</f>
        <v>1542040</v>
      </c>
      <c r="F43" s="27">
        <f t="shared" si="4"/>
        <v>2930971</v>
      </c>
      <c r="G43" s="29"/>
      <c r="H43" s="29"/>
      <c r="J43" s="29"/>
    </row>
    <row r="44" spans="1:10" s="28" customFormat="1" ht="18" customHeight="1" x14ac:dyDescent="0.2">
      <c r="A44" s="46" t="s">
        <v>42</v>
      </c>
      <c r="B44" s="42">
        <v>12736817</v>
      </c>
      <c r="C44" s="42">
        <f>('[1] Detalle Ejecucion Enero 24'!E283)</f>
        <v>298858.68</v>
      </c>
      <c r="D44" s="43">
        <v>1705747.47</v>
      </c>
      <c r="E44" s="43">
        <f>('[1]Detalle Ejecucion Marzo 24'!E298)</f>
        <v>1499540</v>
      </c>
      <c r="F44" s="27">
        <f t="shared" si="4"/>
        <v>3504146.15</v>
      </c>
      <c r="G44" s="29"/>
      <c r="H44" s="29"/>
      <c r="J44" s="29"/>
    </row>
    <row r="45" spans="1:10" ht="15.75" customHeight="1" x14ac:dyDescent="0.25">
      <c r="A45" s="21" t="s">
        <v>43</v>
      </c>
      <c r="B45" s="22">
        <f>SUM(B46:B46)</f>
        <v>26000000</v>
      </c>
      <c r="C45" s="22">
        <f t="shared" ref="C45:E45" si="8">SUM(C46:C46)</f>
        <v>657670.77</v>
      </c>
      <c r="D45" s="22">
        <f t="shared" si="8"/>
        <v>0</v>
      </c>
      <c r="E45" s="22">
        <f t="shared" si="8"/>
        <v>0</v>
      </c>
      <c r="F45" s="27">
        <f t="shared" si="4"/>
        <v>657670.77</v>
      </c>
      <c r="G45" s="23"/>
      <c r="H45" s="24"/>
      <c r="J45" s="23"/>
    </row>
    <row r="46" spans="1:10" s="28" customFormat="1" ht="18" customHeight="1" x14ac:dyDescent="0.2">
      <c r="A46" s="46" t="s">
        <v>44</v>
      </c>
      <c r="B46" s="42">
        <v>26000000</v>
      </c>
      <c r="C46" s="42">
        <f>('[1] Detalle Ejecucion Enero 24'!E322)</f>
        <v>657670.77</v>
      </c>
      <c r="D46" s="43">
        <f>('[1]Detalle Ejecucion Marzo 24'!E328)</f>
        <v>0</v>
      </c>
      <c r="E46" s="43">
        <f>('[2]Formato Presentacion Mar 24 (D)'!E40)</f>
        <v>0</v>
      </c>
      <c r="F46" s="27">
        <f t="shared" si="4"/>
        <v>657670.77</v>
      </c>
      <c r="G46" s="29"/>
      <c r="H46" s="29"/>
      <c r="J46" s="29"/>
    </row>
    <row r="47" spans="1:10" ht="15.75" customHeight="1" x14ac:dyDescent="0.25">
      <c r="A47" s="21" t="s">
        <v>45</v>
      </c>
      <c r="B47" s="22">
        <f>SUM(B48:B49)</f>
        <v>2765000000</v>
      </c>
      <c r="C47" s="22">
        <f t="shared" ref="C47:E47" si="9">SUM(C48:C49)</f>
        <v>650097.11</v>
      </c>
      <c r="D47" s="22">
        <f t="shared" si="9"/>
        <v>65231575.460000001</v>
      </c>
      <c r="E47" s="22">
        <f t="shared" si="9"/>
        <v>65725418.719999999</v>
      </c>
      <c r="F47" s="22">
        <f t="shared" si="4"/>
        <v>131607091.28999999</v>
      </c>
      <c r="G47" s="23"/>
      <c r="H47" s="24"/>
      <c r="J47" s="23"/>
    </row>
    <row r="48" spans="1:10" s="28" customFormat="1" ht="18" customHeight="1" x14ac:dyDescent="0.2">
      <c r="A48" s="46" t="s">
        <v>46</v>
      </c>
      <c r="B48" s="42">
        <v>30000000</v>
      </c>
      <c r="C48" s="42">
        <f>('[1] Detalle Ejecucion Enero 24'!E337)</f>
        <v>650097.11</v>
      </c>
      <c r="D48" s="43">
        <f>('[1]Detalle Ejecucion Febrero 2 (2)'!E329)</f>
        <v>1429854.1199999999</v>
      </c>
      <c r="E48" s="43">
        <f>('[1]Detalle Ejecucion Marzo 24'!E342)</f>
        <v>8824558.0499999989</v>
      </c>
      <c r="F48" s="27">
        <f t="shared" si="4"/>
        <v>10904509.279999999</v>
      </c>
      <c r="G48" s="29"/>
      <c r="H48" s="29"/>
      <c r="J48" s="29"/>
    </row>
    <row r="49" spans="1:10" s="28" customFormat="1" ht="18" customHeight="1" x14ac:dyDescent="0.2">
      <c r="A49" s="25" t="s">
        <v>47</v>
      </c>
      <c r="B49" s="42">
        <v>2735000000</v>
      </c>
      <c r="C49" s="42">
        <v>0</v>
      </c>
      <c r="D49" s="43">
        <f>('[1]Detalle Ejecucion Febrero 2 (2)'!E336)</f>
        <v>63801721.340000004</v>
      </c>
      <c r="E49" s="43">
        <f>('[1]Detalle Ejecucion Marzo 24'!E356)</f>
        <v>56900860.670000002</v>
      </c>
      <c r="F49" s="27">
        <f t="shared" si="4"/>
        <v>120702582.01000001</v>
      </c>
      <c r="G49" s="29"/>
      <c r="H49" s="29"/>
      <c r="J49" s="29"/>
    </row>
    <row r="50" spans="1:10" ht="15.75" customHeight="1" x14ac:dyDescent="0.25">
      <c r="A50" s="21" t="s">
        <v>48</v>
      </c>
      <c r="B50" s="22">
        <f>SUM(B51:B57)</f>
        <v>107315043</v>
      </c>
      <c r="C50" s="22">
        <f t="shared" ref="C50:D50" si="10">SUM(C51:C57)</f>
        <v>57832.98</v>
      </c>
      <c r="D50" s="22">
        <f t="shared" si="10"/>
        <v>286800.01</v>
      </c>
      <c r="E50" s="22">
        <f>SUM(E51:E57)</f>
        <v>0</v>
      </c>
      <c r="F50" s="22">
        <f t="shared" si="4"/>
        <v>344632.99</v>
      </c>
      <c r="G50" s="23"/>
      <c r="H50" s="24"/>
      <c r="J50" s="23"/>
    </row>
    <row r="51" spans="1:10" s="28" customFormat="1" ht="18" customHeight="1" x14ac:dyDescent="0.2">
      <c r="A51" s="46" t="s">
        <v>49</v>
      </c>
      <c r="B51" s="42">
        <v>27000000</v>
      </c>
      <c r="C51" s="42">
        <f>('[1] Detalle Ejecucion Enero 24'!E343)</f>
        <v>57832.98</v>
      </c>
      <c r="D51" s="29">
        <f>('[1]Detalle Ejecucion Febrero 2 (2)'!E344)</f>
        <v>286800.01</v>
      </c>
      <c r="E51" s="42">
        <f>('[1]Detalle Ejecucion Marzo 24'!E364)</f>
        <v>0</v>
      </c>
      <c r="F51" s="27">
        <f t="shared" si="4"/>
        <v>344632.99</v>
      </c>
      <c r="G51" s="29"/>
      <c r="H51" s="29"/>
      <c r="J51" s="29"/>
    </row>
    <row r="52" spans="1:10" s="28" customFormat="1" ht="16.5" customHeight="1" x14ac:dyDescent="0.2">
      <c r="A52" s="46" t="s">
        <v>50</v>
      </c>
      <c r="B52" s="42">
        <v>1900000</v>
      </c>
      <c r="C52" s="42">
        <v>0</v>
      </c>
      <c r="D52" s="42">
        <v>0</v>
      </c>
      <c r="E52" s="43">
        <f>('[2]Formato Presentacion Mar 24 (D)'!E46)</f>
        <v>0</v>
      </c>
      <c r="F52" s="27">
        <f t="shared" si="4"/>
        <v>0</v>
      </c>
      <c r="G52" s="29"/>
      <c r="H52" s="29"/>
      <c r="J52" s="29"/>
    </row>
    <row r="53" spans="1:10" s="28" customFormat="1" ht="18" customHeight="1" x14ac:dyDescent="0.2">
      <c r="A53" s="46" t="s">
        <v>51</v>
      </c>
      <c r="B53" s="42">
        <v>36000000</v>
      </c>
      <c r="C53" s="42">
        <v>0</v>
      </c>
      <c r="D53" s="42">
        <v>0</v>
      </c>
      <c r="E53" s="43">
        <f>('[2]Formato Presentacion Mar 24 (D)'!E47)</f>
        <v>0</v>
      </c>
      <c r="F53" s="27">
        <f t="shared" si="4"/>
        <v>0</v>
      </c>
      <c r="G53" s="29"/>
      <c r="H53" s="29"/>
      <c r="J53" s="29"/>
    </row>
    <row r="54" spans="1:10" s="28" customFormat="1" ht="17.25" customHeight="1" x14ac:dyDescent="0.2">
      <c r="A54" s="46" t="s">
        <v>52</v>
      </c>
      <c r="B54" s="42">
        <v>21800000</v>
      </c>
      <c r="C54" s="42">
        <v>0</v>
      </c>
      <c r="D54" s="42">
        <v>0</v>
      </c>
      <c r="E54" s="43">
        <f>('[2]Formato Presentacion Mar 24 (D)'!E48)</f>
        <v>0</v>
      </c>
      <c r="F54" s="27">
        <f t="shared" si="4"/>
        <v>0</v>
      </c>
      <c r="G54" s="29"/>
      <c r="H54" s="29"/>
      <c r="J54" s="29"/>
    </row>
    <row r="55" spans="1:10" s="28" customFormat="1" ht="18" customHeight="1" x14ac:dyDescent="0.2">
      <c r="A55" s="46" t="s">
        <v>53</v>
      </c>
      <c r="B55" s="42">
        <v>3000000</v>
      </c>
      <c r="C55" s="42">
        <v>0</v>
      </c>
      <c r="D55" s="42">
        <v>0</v>
      </c>
      <c r="E55" s="43">
        <f>('[2]Formato Presentacion Mar 24 (D)'!E49)</f>
        <v>0</v>
      </c>
      <c r="F55" s="27">
        <f t="shared" si="4"/>
        <v>0</v>
      </c>
      <c r="G55" s="29"/>
      <c r="H55" s="29"/>
      <c r="J55" s="29"/>
    </row>
    <row r="56" spans="1:10" s="28" customFormat="1" ht="18" customHeight="1" x14ac:dyDescent="0.2">
      <c r="A56" s="46" t="s">
        <v>54</v>
      </c>
      <c r="B56" s="42">
        <v>15000000</v>
      </c>
      <c r="C56" s="42">
        <v>0</v>
      </c>
      <c r="D56" s="42">
        <v>0</v>
      </c>
      <c r="E56" s="43">
        <f>('[2]Formato Presentacion Mar 24 (D)'!E50)</f>
        <v>0</v>
      </c>
      <c r="F56" s="27">
        <f t="shared" si="4"/>
        <v>0</v>
      </c>
      <c r="G56" s="29"/>
      <c r="H56" s="29"/>
      <c r="J56" s="29"/>
    </row>
    <row r="57" spans="1:10" s="28" customFormat="1" ht="18" customHeight="1" x14ac:dyDescent="0.2">
      <c r="A57" s="46" t="s">
        <v>55</v>
      </c>
      <c r="B57" s="42">
        <v>2615043</v>
      </c>
      <c r="C57" s="42">
        <v>0</v>
      </c>
      <c r="D57" s="42">
        <v>0</v>
      </c>
      <c r="E57" s="43">
        <f>('[2]Formato Presentacion Mar 24 (D)'!E51)</f>
        <v>0</v>
      </c>
      <c r="F57" s="27">
        <f t="shared" si="4"/>
        <v>0</v>
      </c>
      <c r="G57" s="29"/>
      <c r="H57" s="29"/>
      <c r="J57" s="29"/>
    </row>
    <row r="58" spans="1:10" ht="15.75" customHeight="1" x14ac:dyDescent="0.25">
      <c r="A58" s="21" t="s">
        <v>56</v>
      </c>
      <c r="B58" s="22">
        <f>SUM(B59:B59)</f>
        <v>100000000</v>
      </c>
      <c r="C58" s="22">
        <f t="shared" ref="C58:E58" si="11">SUM(C59:C59)</f>
        <v>10586626.98</v>
      </c>
      <c r="D58" s="22">
        <f t="shared" si="11"/>
        <v>7667790.9400000004</v>
      </c>
      <c r="E58" s="22">
        <f t="shared" si="11"/>
        <v>8189127.8100000005</v>
      </c>
      <c r="F58" s="22">
        <f>SUM(F59:F59)</f>
        <v>26443545.730000004</v>
      </c>
      <c r="G58" s="23"/>
      <c r="H58" s="24"/>
      <c r="J58" s="23"/>
    </row>
    <row r="59" spans="1:10" s="28" customFormat="1" ht="18" customHeight="1" thickBot="1" x14ac:dyDescent="0.25">
      <c r="A59" s="46" t="s">
        <v>57</v>
      </c>
      <c r="B59" s="42">
        <v>100000000</v>
      </c>
      <c r="C59" s="43">
        <f>('[1] Detalle Ejecucion Enero 24'!E380)</f>
        <v>10586626.98</v>
      </c>
      <c r="D59" s="43">
        <f>('[1]Detalle Ejecucion Febrero 2 (2)'!E381)</f>
        <v>7667790.9400000004</v>
      </c>
      <c r="E59" s="43">
        <f>('[2]Formato Presentacion Mar 24 (D)'!E52)</f>
        <v>8189127.8100000005</v>
      </c>
      <c r="F59" s="27">
        <f>SUM(C59:E59)</f>
        <v>26443545.730000004</v>
      </c>
      <c r="G59" s="29"/>
      <c r="H59" s="29"/>
      <c r="J59" s="29"/>
    </row>
    <row r="60" spans="1:10" s="20" customFormat="1" ht="21.95" customHeight="1" thickBot="1" x14ac:dyDescent="0.3">
      <c r="A60" s="48" t="s">
        <v>58</v>
      </c>
      <c r="B60" s="49">
        <f t="shared" ref="B60:D60" si="12">B20+B26+B36+B45+B47+B50+B58</f>
        <v>3912848360</v>
      </c>
      <c r="C60" s="49">
        <f>C20+C26+C36+C45+C47+C50+C58</f>
        <v>31417217.139999997</v>
      </c>
      <c r="D60" s="49">
        <f t="shared" si="12"/>
        <v>92639165.180000007</v>
      </c>
      <c r="E60" s="49">
        <f>E20+E26+E36+E45+E47+E50+E58</f>
        <v>96065813.090000004</v>
      </c>
      <c r="F60" s="49">
        <f>F20+F26+F36+F45+F47+F50+F58</f>
        <v>220122195.41000003</v>
      </c>
      <c r="G60" s="32"/>
      <c r="H60" s="33"/>
      <c r="J60" s="32"/>
    </row>
    <row r="61" spans="1:10" ht="15.75" x14ac:dyDescent="0.25">
      <c r="A61" s="50"/>
      <c r="B61" s="51"/>
      <c r="C61" s="51"/>
      <c r="D61" s="51"/>
      <c r="E61" s="51"/>
      <c r="F61" s="52"/>
    </row>
    <row r="62" spans="1:10" ht="15.75" x14ac:dyDescent="0.25">
      <c r="A62" s="50"/>
      <c r="B62" s="51"/>
      <c r="C62" s="51"/>
      <c r="D62" s="51"/>
      <c r="E62" s="51"/>
      <c r="F62" s="52"/>
    </row>
    <row r="63" spans="1:10" x14ac:dyDescent="0.25">
      <c r="A63" s="50"/>
    </row>
    <row r="64" spans="1:10" ht="18.75" x14ac:dyDescent="0.3">
      <c r="A64" s="53" t="s">
        <v>59</v>
      </c>
      <c r="D64" s="53" t="s">
        <v>60</v>
      </c>
      <c r="E64" s="53"/>
    </row>
    <row r="65" spans="1:5" ht="18.75" x14ac:dyDescent="0.3">
      <c r="A65" s="54" t="s">
        <v>61</v>
      </c>
      <c r="D65" s="54" t="s">
        <v>62</v>
      </c>
      <c r="E65" s="54"/>
    </row>
    <row r="67" spans="1:5" ht="18.75" x14ac:dyDescent="0.3">
      <c r="B67" s="53" t="s">
        <v>63</v>
      </c>
    </row>
    <row r="68" spans="1:5" ht="18.75" x14ac:dyDescent="0.3">
      <c r="A68" s="55"/>
      <c r="B68" s="56" t="s">
        <v>64</v>
      </c>
    </row>
    <row r="69" spans="1:5" ht="15.75" x14ac:dyDescent="0.25">
      <c r="A69" s="57"/>
      <c r="B69" s="57"/>
      <c r="C69" s="57"/>
      <c r="D69" s="58"/>
      <c r="E69" s="58"/>
    </row>
    <row r="70" spans="1:5" x14ac:dyDescent="0.25">
      <c r="A70" s="59"/>
      <c r="B70" s="59"/>
      <c r="C70" s="59"/>
      <c r="D70" s="60"/>
      <c r="E70" s="60"/>
    </row>
    <row r="71" spans="1:5" x14ac:dyDescent="0.25">
      <c r="A71" s="61"/>
    </row>
    <row r="72" spans="1:5" x14ac:dyDescent="0.25">
      <c r="A72" s="61"/>
    </row>
    <row r="73" spans="1:5" x14ac:dyDescent="0.25">
      <c r="A73" s="61"/>
    </row>
    <row r="75" spans="1:5" x14ac:dyDescent="0.25">
      <c r="A75" s="50"/>
    </row>
    <row r="76" spans="1:5" x14ac:dyDescent="0.25">
      <c r="A76" s="50"/>
      <c r="B76" s="62"/>
    </row>
    <row r="78" spans="1:5" x14ac:dyDescent="0.25">
      <c r="C78" s="62"/>
      <c r="D78" s="62"/>
      <c r="E78" s="62"/>
    </row>
    <row r="79" spans="1:5" x14ac:dyDescent="0.25">
      <c r="A79" s="63"/>
      <c r="C79" s="55"/>
      <c r="D79" s="55"/>
      <c r="E79" s="55"/>
    </row>
    <row r="80" spans="1:5" x14ac:dyDescent="0.25">
      <c r="A80" s="63"/>
      <c r="B80" s="62"/>
      <c r="C80" s="62"/>
      <c r="D80" s="62"/>
      <c r="E80" s="62"/>
    </row>
    <row r="81" spans="1:5" x14ac:dyDescent="0.25">
      <c r="A81" s="63"/>
      <c r="B81" s="62"/>
      <c r="C81" s="62"/>
      <c r="D81" s="62"/>
      <c r="E81" s="62"/>
    </row>
    <row r="82" spans="1:5" x14ac:dyDescent="0.25">
      <c r="A82" s="64"/>
      <c r="B82" s="55"/>
      <c r="C82" s="55"/>
      <c r="D82" s="55"/>
      <c r="E82" s="55"/>
    </row>
  </sheetData>
  <mergeCells count="5">
    <mergeCell ref="A7:F7"/>
    <mergeCell ref="A8:F8"/>
    <mergeCell ref="A9:F9"/>
    <mergeCell ref="A69:C69"/>
    <mergeCell ref="A70:C70"/>
  </mergeCells>
  <printOptions horizontalCentered="1" verticalCentered="1"/>
  <pageMargins left="0" right="0" top="0" bottom="0.23622047244094491" header="0.11811023622047245" footer="0.31496062992125984"/>
  <pageSetup scale="67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Aplicaciones Financieras Marzo </vt:lpstr>
      <vt:lpstr>'Aplicaciones Financieras Marzo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Alberto Marte Mercedes</dc:creator>
  <cp:lastModifiedBy>Claudio Alberto Marte Mercedes</cp:lastModifiedBy>
  <dcterms:created xsi:type="dcterms:W3CDTF">2024-04-24T13:54:08Z</dcterms:created>
  <dcterms:modified xsi:type="dcterms:W3CDTF">2024-04-24T13:59:09Z</dcterms:modified>
</cp:coreProperties>
</file>